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210"/>
  </bookViews>
  <sheets>
    <sheet name="ANEXO 13" sheetId="80" r:id="rId1"/>
    <sheet name="JUST-ANEXO 13" sheetId="81" r:id="rId2"/>
  </sheets>
  <definedNames>
    <definedName name="_xlnm.Print_Area" localSheetId="0">'ANEXO 13'!$A$1:$F$69</definedName>
    <definedName name="_xlnm.Print_Titles" localSheetId="0">'ANEXO 13'!$1:$18</definedName>
    <definedName name="_xlnm.Print_Titles" localSheetId="1">'JUST-ANEXO 13'!$1:$8</definedName>
  </definedNames>
  <calcPr calcId="162913"/>
</workbook>
</file>

<file path=xl/calcChain.xml><?xml version="1.0" encoding="utf-8"?>
<calcChain xmlns="http://schemas.openxmlformats.org/spreadsheetml/2006/main">
  <c r="E57" i="80" l="1"/>
  <c r="D57" i="80"/>
  <c r="C57" i="80"/>
  <c r="E55" i="80"/>
  <c r="C41" i="81" l="1"/>
  <c r="E13" i="80" l="1"/>
  <c r="E15" i="80" s="1"/>
  <c r="E53" i="80" l="1"/>
  <c r="E52" i="80"/>
  <c r="E51" i="80"/>
  <c r="E50" i="80"/>
  <c r="D54" i="80"/>
  <c r="F49" i="80" s="1"/>
  <c r="C54" i="80"/>
  <c r="E46" i="80"/>
  <c r="E45" i="80"/>
  <c r="E44" i="80"/>
  <c r="E43" i="80"/>
  <c r="E42" i="80"/>
  <c r="E41" i="80"/>
  <c r="E40" i="80"/>
  <c r="E39" i="80"/>
  <c r="E38" i="80"/>
  <c r="D47" i="80"/>
  <c r="F37" i="80" s="1"/>
  <c r="C47" i="80"/>
  <c r="E34" i="80"/>
  <c r="E33" i="80"/>
  <c r="E32" i="80"/>
  <c r="E31" i="80"/>
  <c r="E30" i="80"/>
  <c r="D35" i="80"/>
  <c r="F29" i="80" s="1"/>
  <c r="C35" i="80"/>
  <c r="E25" i="80"/>
  <c r="E27" i="80" s="1"/>
  <c r="D27" i="80"/>
  <c r="F24" i="80" s="1"/>
  <c r="C27" i="80"/>
  <c r="E47" i="80" l="1"/>
  <c r="E35" i="80"/>
  <c r="E54" i="80"/>
  <c r="E21" i="80" l="1"/>
  <c r="E20" i="80"/>
  <c r="E22" i="80"/>
  <c r="D22" i="80"/>
  <c r="C22" i="80"/>
  <c r="F19" i="80" l="1"/>
  <c r="F57" i="80" s="1"/>
</calcChain>
</file>

<file path=xl/sharedStrings.xml><?xml version="1.0" encoding="utf-8"?>
<sst xmlns="http://schemas.openxmlformats.org/spreadsheetml/2006/main" count="175" uniqueCount="123">
  <si>
    <t>H. AYUNTAMIENTO DE GUAYMAS, SONORA.</t>
  </si>
  <si>
    <t>NUMERO DE OBRA</t>
  </si>
  <si>
    <t>UBICACIÓN</t>
  </si>
  <si>
    <t>TOTAL:</t>
  </si>
  <si>
    <t>ANEXO 13</t>
  </si>
  <si>
    <t>JUSTIFICACION AL AVANCE FÍSICO-FINANCIERO DE LOS PROGRAMAS DE INVERSIÓN</t>
  </si>
  <si>
    <t>MUNICIPIO DE GUAYMAS, SONORA.</t>
  </si>
  <si>
    <t>NOMBRE DE LAS OBRA(S) PÚBLICA (S)</t>
  </si>
  <si>
    <t>JUSTIFICACION</t>
  </si>
  <si>
    <t>DESGLOSE DE GASTOS EFECTUADOS CON RECURSOS DEL</t>
  </si>
  <si>
    <t>FONDO DE APORTACIONES PARA LA INFRAESTRUCTURA SOCIAL MUNICIPAL</t>
  </si>
  <si>
    <t>CONCILIACION DEL SALDO DE LA CUENTA No. 2587742 DEL BANCO SCOTIABANK INVERLAT DEL  FAISMDF</t>
  </si>
  <si>
    <t xml:space="preserve">Saldo conciliado en Bancos al inicio del ejercicio </t>
  </si>
  <si>
    <t>Ingresos  por Ejercer:</t>
  </si>
  <si>
    <t>Importe a Justificar:</t>
  </si>
  <si>
    <t>Número de Obra</t>
  </si>
  <si>
    <t>Descripción del Gasto por Rubros</t>
  </si>
  <si>
    <t>Importe Presupuestado</t>
  </si>
  <si>
    <t>Importe Ejercido Acumulado al Trimestre</t>
  </si>
  <si>
    <t>Variación</t>
  </si>
  <si>
    <t>% Por Rubro</t>
  </si>
  <si>
    <t>06 CP FISM</t>
  </si>
  <si>
    <t xml:space="preserve">INTRODUCCIÓN DE RED DE ALCANTARILLADO EN COL. PLAYA DE CORTES (II ETAPA) </t>
  </si>
  <si>
    <t xml:space="preserve">COL. PLAYA DE CORTES (II ETAPA) </t>
  </si>
  <si>
    <t>01 CP FISM</t>
  </si>
  <si>
    <t>04 CP FISM</t>
  </si>
  <si>
    <t>CONSTRUCCIÓN DE RED DE AGUA POTABLE Y ALCANTARILLADO EN SECTOR PETROLERA Y SECTOR EL CIELO COL. BUROCRATA</t>
  </si>
  <si>
    <t>CONSTRUCCIÓN DE RED DE AGUA POTABLE  EN CALLE SIN NOMBRE ENTRE FELIPE DE JESÚS R. ISAURI COL. POPULAR; CONSTRUCCIÓN DE RED DE AGUA POTABLE EN CALLEJÓN SIN NOMBRE ENTRE AVENIDA II Y CALLE 10-A COL. YUCATÁN</t>
  </si>
  <si>
    <t>61408 02 25 11.- INFRAESTRUCTURA Y EQUIPAMIENTO</t>
  </si>
  <si>
    <t>SUBTOTAL 61408 02 25 11</t>
  </si>
  <si>
    <t>61409 02 25 11.- INFRAESTRUCTURA Y EQUIPAMIENTO</t>
  </si>
  <si>
    <t>SUBTOTAL 61409 02 25 11</t>
  </si>
  <si>
    <t>REHABILITACIÓN DE COLECTOR DE 48" DE DIAMETRO EN BLVD. PEDRO G. MORENO ENTRE CALLE 2 Y BLVD. BENITO JUÁREZ, COL. SAN VICENTE</t>
  </si>
  <si>
    <t>CONSTRUCCIÓN DE RED DE ALCANTARILLADO EN BLVD. FELIX SERNA</t>
  </si>
  <si>
    <t>BLVD. PEDRO G. MORENO ENTRE CALLE 2 Y BLVD. BENITO JUÁREZ, COL. SAN VICENTE</t>
  </si>
  <si>
    <t>CONSTRUCCIÓN DE RED DE AGUA POTABLE EN COL. LOMA BONITA; CONSTRUCCIÓN DE RED DE AGUA POTABLE Y ALCANTARILLADO SANITARIO EN CALLE 7  ENTRE AVENIDA VII Y VIII COL. CENTRO, CONSTRUCCIÓN DE RED DE AGUA POTABLE Y ALCANTARILLADO SANITARIO EN CALLE 4 AVE. III COL. EL RASTRO</t>
  </si>
  <si>
    <t>61422 02 25 11.- PAVIMENTACIÓN DE CALLES Y AVENIDAS</t>
  </si>
  <si>
    <t>CONSTRUCCIÓN DE PAVIMENTO CON CONCRETO HIDRÁULICO EN AVE. III ENTRE CALLE 15 Y CALLE 16  COL. CANTERA; CONSTRUCCIÓN DE PAVIMENTO CON CONCRETO HIDRÁULICO EN CALLEJÓN SIN NOMBRE SECTOR RINCON DEL BURRO</t>
  </si>
  <si>
    <t>CONSTRUCCIÓN DE ALCANTARILLADO SANITARIO EN AVENIDA 1ERA Y PROLONGACIÓN PEDRO G. MORENO COL. SAN VICENTE</t>
  </si>
  <si>
    <t>AVENIDA 1ERA Y PROLONGACIÓN PEDRO G. MORENO COL. SAN VICENTE</t>
  </si>
  <si>
    <t>CONSTRUCCIÓN DE PAVIMENTO CON CONCRETO HIDRÁULICO EN AVENIDA XIII SECTOR CALICHE</t>
  </si>
  <si>
    <t>AVENIDA XIII SECTOR CALICHE</t>
  </si>
  <si>
    <t>61205 02 25 11.- EQUIPAMIENTO</t>
  </si>
  <si>
    <t>13 CP FISMDF</t>
  </si>
  <si>
    <t>CONSTRUCCIÓN DE TECHADO EN ESC. PRIM.  DE EJIDO EL CHORIZO</t>
  </si>
  <si>
    <t>CONSTRUCCIÓN DE LÍNEA DE CONDUCCIÓN DE 6" DIAM EN COL. RANCHITOS EN CALLE TERCERA ENTRE AVENIDA 3 Y F</t>
  </si>
  <si>
    <t>CONSTRUCCIÓN DE TANQUE ELEVADO EN VICAM PUEBLO</t>
  </si>
  <si>
    <t>VICAM PUEBLO</t>
  </si>
  <si>
    <t>CONSTRUCCIÓN DE PAVIMENTO CON CONCRETO HIDRÁULICO E INFRAESTRUCTURA HIDRÁULICA Y SANITARIA EN CALLE 23 ENTRE AVENIDA XVII Y XVIII COL. CENTRO; CONSTRUCCIÓN DE PAVIMENTO CON CONCRETO HIDRÁULICO E INFRAESTRUCTURA HIDRÁULICA Y SANITARIA EN CALLE 22 ENTRE AVENIDA XVII HASTA TOPAR CON PROPIEDAD EN COL. CENTRO;  CONSTRUCCIÓN DE PAVIMENTO CON CONCRETO HIDRÁULICO E INFRAESTRUCTURA HIDRÁULICA Y SANITARIA EN AVENIDA XVIII ENTRE CALLE 22 Y CALLEJON SIN NOMBRE EN COL. CENTRO</t>
  </si>
  <si>
    <t>SUBTOTAL 61205 02 25 11</t>
  </si>
  <si>
    <t>07 CP FISM</t>
  </si>
  <si>
    <t>02 CP FISM</t>
  </si>
  <si>
    <t>08 CP FISM</t>
  </si>
  <si>
    <t>03 CP FISM</t>
  </si>
  <si>
    <t>14 CP FISM</t>
  </si>
  <si>
    <t>15 CP FISM</t>
  </si>
  <si>
    <t>SUBTOTAL 61422 02 25 11</t>
  </si>
  <si>
    <t>05 CP FISM</t>
  </si>
  <si>
    <t>09 CP FISM</t>
  </si>
  <si>
    <t>10 CP FISM</t>
  </si>
  <si>
    <t>EJIDO EL CHORIZO</t>
  </si>
  <si>
    <t>BLVD. FELIX SERNA</t>
  </si>
  <si>
    <t>SECTOR PETROLERA Y SECTOR EL CIELO COL. BUROCRATA</t>
  </si>
  <si>
    <t>EN COL. RANCHITOS EN CALLE TERCERA ENTRE AVENIDA 3 Y F</t>
  </si>
  <si>
    <t>AVE. III ENTRE CALLE 15 Y CALLE 16  COL. CANTERA; CALLEJÓN SIN NOMBRE SECTOR RINCON DEL BURRO</t>
  </si>
  <si>
    <t>CALLE 23 ENTRE AVENIDA XVII Y XVIII COL. CENTRO, CALLE 22 ENTRE AVENIDA XVII HASTA TOPAR CON PROPIEDAD EN COL. CENTRO  Y XVIII ENTRE CALLE 22 Y CALLEJON SIN NOMBRE EN COL. CENTRO</t>
  </si>
  <si>
    <t xml:space="preserve">CALLE SIN NOMBRE ENTRE FELIPE DE JESÚS R. ISAURI COL. POPULAR; CALLEJÓN SIN NOMBRE ENTRE AVENIDA II Y CALLE 10-A COL. YUCATÁN </t>
  </si>
  <si>
    <t xml:space="preserve"> COL. LOMA BONITA, CALLE 7  ENTRE AVENIDA VII Y VIII COL. CENTRO,  EN CALLE 4 AVE. III COL. EL RASTRO</t>
  </si>
  <si>
    <t>61102 02 25 11.- CONSTRUCCIÓN Y AMPLIACIÓN</t>
  </si>
  <si>
    <t>16 CP FISMDF</t>
  </si>
  <si>
    <t>CONSTRUCCIÓN DE 4 CUARTOS DIGNOS EN LA COL. HUMBERTO GUTIERREZ, 2 CUARTOS EN LA COL. 23 DE MARZO Y 2 CUARTOS EN LA COL. 18 DE NOVIEMBRE</t>
  </si>
  <si>
    <t>COL. HUMBERTO GUTIERREZ, COL. 23 DE MARZO Y COL. 18 DE NOVIEMBRE</t>
  </si>
  <si>
    <t>11 Y 12 CP FISMDF</t>
  </si>
  <si>
    <t>CONSTRUCCIÓN DE ESTRUCTURA PARA INSTALACIÓN DE TANQUE ELEVADO  EN VICAM SWITCH Y REHABILITACIÓN DE RED DE ALCANTARILLADO Y REHABILITACIÓN DE POZOS DE VISITA EN POTAM</t>
  </si>
  <si>
    <t>22 CP FISMDF</t>
  </si>
  <si>
    <t>CONSTRUCCIÓN DE 15 CUARTOS EN: LAS GUASIMAS, GOLONDRINAS, SAN VICENTE, FÁTIMA, HUMBERTO GUTIERREZ  Y 1 TECHO DIGNO EN COL. SAN VICENTE</t>
  </si>
  <si>
    <t>21 CP FISMDF</t>
  </si>
  <si>
    <t>CONSTRUCCIÓN DE RED DE DRENAJE EN CALLE SIN NOMBRE II ETAPA EN LA COL. POPULAR Y CONSTRUCCIÓN DE REBOMBEO DE AGUAS NEGRAS EN COL. RASTRO PLAYA</t>
  </si>
  <si>
    <t>17 CP FISMDF</t>
  </si>
  <si>
    <t>18 CP FISMDF</t>
  </si>
  <si>
    <t>20 CP FISMDF</t>
  </si>
  <si>
    <t>CONSTRUCCIÓN DE TUBERÍA HIDRÁULICA PARA EMISOR A PRESIÓN EN AVENIDA III DE CALLE 16 A BLVD. PEDRO G. MORENO COL. YUCATÁN</t>
  </si>
  <si>
    <t>CONSTRUCCIÓN DE RED HIDRÁULICA Y SANITARIA SECTOR ROCA FUERTE A ESPALDAS DE COMANDANCIA MUNICIPAL</t>
  </si>
  <si>
    <t>CONSTRUCCIÓN DE ESTRUCTURA DE SOPORTE PARA TANQUE ELEVADO, MONTAJE DE TANQUE EXISTENTE Y FONTANERÍA EN EJIDO NICOLÁS BRAVO</t>
  </si>
  <si>
    <t>19 CP FISMDF</t>
  </si>
  <si>
    <t>CONSTRUCCIÓN DE CABEZALES DE CONCRETO PARA LLAMADA Y SALIDA PLUVIAL DESDE GUARIDA DEL TIGRE A SECTOR CALLEJÓN DEL BURRO COL. CENTRO Y CONSTRUCCIÓN DE PAVIMENTO DE CONCRETO HIDRÁULICO EN CALLE PRIVADA BAHÍA Y CALLE PRIVADA PESCADOR EN COL. RASTRO PLAYA</t>
  </si>
  <si>
    <t>SUBTOTAL 61102 02 25 11</t>
  </si>
  <si>
    <r>
      <t xml:space="preserve">Periodo: </t>
    </r>
    <r>
      <rPr>
        <sz val="9"/>
        <rFont val="Arial"/>
        <family val="2"/>
      </rPr>
      <t>Del 1º de Enero  al 30 de Septiembre del 2018</t>
    </r>
  </si>
  <si>
    <t>PERIODO: DEL 1º DE ENERO AL 30 DE SEPTIEMBRE DEL 2018</t>
  </si>
  <si>
    <t>Declaramos bajo protesta de decir verdad que los estados financieros y sus notas son razonablemente correctos y son propiedad del emisor.</t>
  </si>
  <si>
    <t>Más: Ingresos recibidos por participaciones del 1º de Enero al 30 de Septiembre del 2018</t>
  </si>
  <si>
    <t>Menos: Gastos efectuados del 1º de Enero al 30 de Septiembre del 2018</t>
  </si>
  <si>
    <t>Menos: Saldo en Bancos al 30 de Septiembre del 2018</t>
  </si>
  <si>
    <t>TOTAL</t>
  </si>
  <si>
    <t>GASTOS INDIRECTOS</t>
  </si>
  <si>
    <t>61102 02 25 11.- CONSTRUCCION Y AMPLIACION</t>
  </si>
  <si>
    <t>16CP FISM</t>
  </si>
  <si>
    <t>CONSTRUCCION4 CUARTOS DIGNOS EN COL HUMBERTO GUTIERREZ, 2 CUARTOS EN COL 23 DE MARZO Y 2 CUARTOS EN COL. 18 NOVIEMBRE</t>
  </si>
  <si>
    <t>22CP FISM</t>
  </si>
  <si>
    <t>CONSTRUCCION 15 CUARTOS EN LAS GUASIMAS, GOLONDRINAS, SAN VICENTE, FATIMA, HUMBERTO GUTIERREZ Y 1 TECHO DIGNO EN COL. SAN VICETNE</t>
  </si>
  <si>
    <t>COLONIAS: GOLONDRINAS, SAN VICENTE, FATIMA, H. GTRREZ, SAN VICENTE Y LAS GUASIMAS</t>
  </si>
  <si>
    <t>21CP FISM</t>
  </si>
  <si>
    <t>CONSTRUCCION RED DRENAJE EN CALLE SIN NOMBRE II ETAPA EN LA COL. POPULAR Y CONSTRUCCION DE REBOMBEO DE AGUAS NEGRAS EN COL. RASTRO PLAYA</t>
  </si>
  <si>
    <t>COLONIAS POPULAR Y RASTRO PLAYA</t>
  </si>
  <si>
    <t>11 Y 12 CP FISM</t>
  </si>
  <si>
    <t>CONSTRUCCION ESTRUCTURA PARA INSTALACION DE TANQUE ELEVADO EN VICAM SWITCH Y REHAB RED ALCANTARILLADO Y REHAB POZOS DE VISITA EN POTAM</t>
  </si>
  <si>
    <t>VICAM SWITCH Y POTAM</t>
  </si>
  <si>
    <t>17 CP FISM</t>
  </si>
  <si>
    <t>CONSTRUCCION TUBERIA HIDRAULICA PARA EMISOR A PRESION EN AVENIDA III CALLE 16 A BLVD PEDRO G MORENO, COL. YUCATAN</t>
  </si>
  <si>
    <t>COLONIAS SAN VICENTE Y YUCATAN</t>
  </si>
  <si>
    <t>CONSTRUCCION RED HIDRAULICA Y SANITARIA SECTOR ROCA FUERTE A ESPALDAS DE COMANDANCIA MUNICIPAL</t>
  </si>
  <si>
    <t>SECTOR ROCA FUERTE</t>
  </si>
  <si>
    <t>18 CP FISM</t>
  </si>
  <si>
    <t>20 CP  FISM</t>
  </si>
  <si>
    <t>CONSTRUCCION ESTRUCTURA DE SOPORTE PARA TANQUE ELEVADO, MONTAJE DE TANQUE EXISTENTE Y FONTANERIA, EJ NICOLAS BRAVO</t>
  </si>
  <si>
    <t>EJIDO NICOLAS BRAVO</t>
  </si>
  <si>
    <t>19 CP FISM</t>
  </si>
  <si>
    <t>CONSTRUCCION CABEZALES DE CONCRETO PARA LLAMADA Y SALIDA PLUVIAL DESDE GUARIDA DEL TIGRE A SECTOR CALLEJON DEL BURRO COL CENTRO Y CONST PAVIMENTO DE CONCRETO HIDR CALLE PRIVADA BAHIA Y CALLE PRIVADA PESCADOR, COL. RASTRO PLAYA</t>
  </si>
  <si>
    <t>COLONIAS. GUARIDA DEL TIGRE, CENTRO, RINCON DEL BURRO Y RASTRO PLAYA EN GUAYMAS</t>
  </si>
  <si>
    <t>OBRA CONCLUIDA Y OPERANDO</t>
  </si>
  <si>
    <t>OBRA EN PROCESO DE EJECUCION</t>
  </si>
  <si>
    <t>RENDIMIENTOS ENERO-SEPTIEMBRE 2018</t>
  </si>
  <si>
    <t>RETENCIONES PENDIENTES DE ENTERAR AL 30/09/18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</si>
</sst>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N$&quot;* #,##0.00_);_(&quot;N$&quot;* \(#,##0.00\);_(&quot;N$&quot;* &quot;-&quot;??_);_(@_)"/>
    <numFmt numFmtId="165" formatCode="#,##0.00_ ;\-#,##0.00\ "/>
    <numFmt numFmtId="166" formatCode="00"/>
    <numFmt numFmtId="167" formatCode="_(&quot;S/.&quot;\ * #,##0.00_);_(&quot;S/.&quot;\ * \(#,##0.00\);_(&quot;S/.&quot;\ * &quot;-&quot;??_);_(@_)"/>
    <numFmt numFmtId="168" formatCode="_(* #,##0.00_);_(* \(#,##0.00\);_(* &quot;-&quot;??_);_(@_)"/>
    <numFmt numFmtId="169" formatCode="_-* #,##0.00\ _$_-;\-* #,##0.00\ _$_-;_-* &quot;-&quot;??\ _$_-;_-@_-"/>
    <numFmt numFmtId="170" formatCode="0.0000%"/>
    <numFmt numFmtId="171" formatCode="#,##0.00;[Red]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3"/>
      <name val="Arial Narrow"/>
      <family val="2"/>
    </font>
    <font>
      <sz val="9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 Narrow"/>
      <family val="2"/>
    </font>
    <font>
      <b/>
      <i/>
      <sz val="11"/>
      <color indexed="8"/>
      <name val="Arial Narrow"/>
      <family val="2"/>
    </font>
    <font>
      <i/>
      <sz val="8"/>
      <name val="Arial Narrow"/>
      <family val="2"/>
    </font>
    <font>
      <b/>
      <i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88">
    <xf numFmtId="0" fontId="0" fillId="0" borderId="0" xfId="0"/>
    <xf numFmtId="0" fontId="7" fillId="0" borderId="3" xfId="0" applyFont="1" applyBorder="1" applyAlignment="1">
      <alignment horizontal="center" vertical="top"/>
    </xf>
    <xf numFmtId="0" fontId="4" fillId="0" borderId="0" xfId="5" applyFont="1"/>
    <xf numFmtId="0" fontId="5" fillId="0" borderId="0" xfId="5" applyFont="1" applyAlignment="1">
      <alignment horizontal="center"/>
    </xf>
    <xf numFmtId="4" fontId="13" fillId="0" borderId="3" xfId="5" applyNumberFormat="1" applyFont="1" applyBorder="1" applyAlignment="1">
      <alignment horizontal="center" vertical="top"/>
    </xf>
    <xf numFmtId="165" fontId="13" fillId="0" borderId="3" xfId="5" applyNumberFormat="1" applyFont="1" applyFill="1" applyBorder="1" applyAlignment="1">
      <alignment horizontal="center" vertical="top"/>
    </xf>
    <xf numFmtId="166" fontId="7" fillId="0" borderId="3" xfId="5" applyNumberFormat="1" applyFont="1" applyBorder="1" applyAlignment="1">
      <alignment horizontal="center" vertical="top"/>
    </xf>
    <xf numFmtId="4" fontId="7" fillId="0" borderId="3" xfId="5" applyNumberFormat="1" applyFont="1" applyBorder="1" applyAlignment="1">
      <alignment horizontal="justify" vertical="top"/>
    </xf>
    <xf numFmtId="0" fontId="1" fillId="0" borderId="0" xfId="12"/>
    <xf numFmtId="0" fontId="16" fillId="0" borderId="0" xfId="5" applyFont="1" applyAlignment="1">
      <alignment horizontal="center"/>
    </xf>
    <xf numFmtId="0" fontId="16" fillId="0" borderId="0" xfId="5" applyFont="1" applyAlignment="1"/>
    <xf numFmtId="0" fontId="9" fillId="0" borderId="0" xfId="5" applyFont="1" applyAlignment="1">
      <alignment horizontal="center"/>
    </xf>
    <xf numFmtId="0" fontId="18" fillId="0" borderId="0" xfId="5" applyFont="1"/>
    <xf numFmtId="0" fontId="5" fillId="0" borderId="0" xfId="5" applyFont="1"/>
    <xf numFmtId="167" fontId="7" fillId="0" borderId="0" xfId="10" applyNumberFormat="1" applyFont="1" applyAlignment="1">
      <alignment horizontal="right"/>
    </xf>
    <xf numFmtId="44" fontId="7" fillId="0" borderId="0" xfId="9" applyNumberFormat="1" applyFont="1" applyAlignment="1"/>
    <xf numFmtId="44" fontId="7" fillId="0" borderId="0" xfId="13" applyFont="1" applyAlignment="1">
      <alignment horizontal="center"/>
    </xf>
    <xf numFmtId="0" fontId="7" fillId="0" borderId="0" xfId="5" applyFont="1" applyAlignment="1">
      <alignment horizontal="right"/>
    </xf>
    <xf numFmtId="44" fontId="7" fillId="0" borderId="0" xfId="9" applyNumberFormat="1" applyFont="1" applyAlignment="1">
      <alignment horizontal="center"/>
    </xf>
    <xf numFmtId="0" fontId="9" fillId="0" borderId="0" xfId="5" applyFont="1" applyAlignment="1">
      <alignment horizontal="right"/>
    </xf>
    <xf numFmtId="168" fontId="4" fillId="0" borderId="0" xfId="9" applyNumberFormat="1" applyFont="1"/>
    <xf numFmtId="169" fontId="4" fillId="0" borderId="0" xfId="5" applyNumberFormat="1" applyFont="1"/>
    <xf numFmtId="49" fontId="7" fillId="2" borderId="8" xfId="5" applyNumberFormat="1" applyFont="1" applyFill="1" applyBorder="1" applyAlignment="1">
      <alignment horizontal="justify" vertical="top"/>
    </xf>
    <xf numFmtId="170" fontId="8" fillId="2" borderId="8" xfId="5" applyNumberFormat="1" applyFont="1" applyFill="1" applyBorder="1" applyAlignment="1">
      <alignment horizontal="center" vertical="top"/>
    </xf>
    <xf numFmtId="170" fontId="8" fillId="0" borderId="3" xfId="5" applyNumberFormat="1" applyFont="1" applyFill="1" applyBorder="1" applyAlignment="1">
      <alignment horizontal="center" vertical="top"/>
    </xf>
    <xf numFmtId="0" fontId="21" fillId="2" borderId="8" xfId="5" applyFont="1" applyFill="1" applyBorder="1" applyAlignment="1">
      <alignment horizontal="center" vertical="top" wrapText="1"/>
    </xf>
    <xf numFmtId="165" fontId="22" fillId="2" borderId="6" xfId="5" applyNumberFormat="1" applyFont="1" applyFill="1" applyBorder="1" applyAlignment="1">
      <alignment horizontal="center" vertical="top"/>
    </xf>
    <xf numFmtId="0" fontId="12" fillId="0" borderId="2" xfId="5" applyFont="1" applyBorder="1" applyAlignment="1">
      <alignment horizontal="center" vertical="top"/>
    </xf>
    <xf numFmtId="4" fontId="23" fillId="0" borderId="2" xfId="5" applyNumberFormat="1" applyFont="1" applyBorder="1" applyAlignment="1">
      <alignment horizontal="left" vertical="top"/>
    </xf>
    <xf numFmtId="4" fontId="14" fillId="0" borderId="2" xfId="5" applyNumberFormat="1" applyFont="1" applyBorder="1" applyAlignment="1">
      <alignment horizontal="center"/>
    </xf>
    <xf numFmtId="171" fontId="12" fillId="0" borderId="7" xfId="5" applyNumberFormat="1" applyFont="1" applyBorder="1" applyAlignment="1">
      <alignment horizontal="center" vertical="top"/>
    </xf>
    <xf numFmtId="44" fontId="12" fillId="0" borderId="2" xfId="5" applyNumberFormat="1" applyFont="1" applyBorder="1" applyAlignment="1">
      <alignment horizontal="center" vertical="top"/>
    </xf>
    <xf numFmtId="0" fontId="3" fillId="0" borderId="0" xfId="11"/>
    <xf numFmtId="0" fontId="5" fillId="0" borderId="0" xfId="5" applyFont="1" applyAlignment="1">
      <alignment horizontal="left"/>
    </xf>
    <xf numFmtId="0" fontId="8" fillId="0" borderId="0" xfId="5" applyFont="1" applyAlignment="1">
      <alignment horizontal="right"/>
    </xf>
    <xf numFmtId="0" fontId="6" fillId="0" borderId="0" xfId="5" applyFont="1" applyAlignment="1">
      <alignment horizontal="center"/>
    </xf>
    <xf numFmtId="0" fontId="7" fillId="0" borderId="3" xfId="5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justify" vertical="top"/>
    </xf>
    <xf numFmtId="0" fontId="7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justify" vertical="top"/>
    </xf>
    <xf numFmtId="4" fontId="7" fillId="0" borderId="2" xfId="0" applyNumberFormat="1" applyFont="1" applyFill="1" applyBorder="1" applyAlignment="1">
      <alignment horizontal="center" vertical="top" wrapText="1"/>
    </xf>
    <xf numFmtId="4" fontId="13" fillId="0" borderId="2" xfId="5" applyNumberFormat="1" applyFont="1" applyBorder="1" applyAlignment="1">
      <alignment horizontal="center" vertical="top"/>
    </xf>
    <xf numFmtId="165" fontId="13" fillId="0" borderId="2" xfId="5" applyNumberFormat="1" applyFont="1" applyFill="1" applyBorder="1" applyAlignment="1">
      <alignment horizontal="center" vertical="top"/>
    </xf>
    <xf numFmtId="166" fontId="7" fillId="0" borderId="2" xfId="5" applyNumberFormat="1" applyFont="1" applyBorder="1" applyAlignment="1">
      <alignment horizontal="center" vertical="top"/>
    </xf>
    <xf numFmtId="0" fontId="23" fillId="0" borderId="0" xfId="5" applyFont="1" applyAlignment="1"/>
    <xf numFmtId="0" fontId="9" fillId="0" borderId="0" xfId="5" applyFont="1"/>
    <xf numFmtId="0" fontId="7" fillId="0" borderId="0" xfId="5" applyFont="1"/>
    <xf numFmtId="44" fontId="16" fillId="3" borderId="8" xfId="5" applyNumberFormat="1" applyFont="1" applyFill="1" applyBorder="1" applyAlignment="1">
      <alignment horizontal="justify" vertical="top"/>
    </xf>
    <xf numFmtId="170" fontId="16" fillId="3" borderId="8" xfId="5" applyNumberFormat="1" applyFont="1" applyFill="1" applyBorder="1" applyAlignment="1">
      <alignment horizontal="justify" vertical="top"/>
    </xf>
    <xf numFmtId="0" fontId="4" fillId="0" borderId="9" xfId="5" applyFont="1" applyBorder="1" applyAlignment="1">
      <alignment horizontal="right"/>
    </xf>
    <xf numFmtId="43" fontId="4" fillId="0" borderId="9" xfId="7" applyFont="1" applyBorder="1"/>
    <xf numFmtId="0" fontId="4" fillId="0" borderId="10" xfId="5" applyFont="1" applyBorder="1" applyAlignment="1">
      <alignment horizontal="right"/>
    </xf>
    <xf numFmtId="43" fontId="4" fillId="0" borderId="10" xfId="7" applyFont="1" applyBorder="1"/>
    <xf numFmtId="0" fontId="5" fillId="0" borderId="11" xfId="5" applyFont="1" applyBorder="1" applyAlignment="1">
      <alignment horizontal="right"/>
    </xf>
    <xf numFmtId="43" fontId="5" fillId="0" borderId="12" xfId="7" applyFont="1" applyBorder="1"/>
    <xf numFmtId="170" fontId="8" fillId="0" borderId="2" xfId="5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justify" vertical="top"/>
    </xf>
    <xf numFmtId="4" fontId="13" fillId="0" borderId="1" xfId="5" applyNumberFormat="1" applyFont="1" applyBorder="1" applyAlignment="1">
      <alignment horizontal="center" vertical="top"/>
    </xf>
    <xf numFmtId="165" fontId="13" fillId="0" borderId="1" xfId="5" applyNumberFormat="1" applyFont="1" applyFill="1" applyBorder="1" applyAlignment="1">
      <alignment horizontal="center" vertical="top"/>
    </xf>
    <xf numFmtId="170" fontId="8" fillId="0" borderId="1" xfId="5" applyNumberFormat="1" applyFont="1" applyFill="1" applyBorder="1" applyAlignment="1">
      <alignment horizontal="center" vertical="top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9" fillId="3" borderId="8" xfId="5" applyFont="1" applyFill="1" applyBorder="1" applyAlignment="1">
      <alignment horizontal="center" vertical="center" wrapText="1"/>
    </xf>
    <xf numFmtId="0" fontId="17" fillId="3" borderId="8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justify" vertical="top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5" applyFont="1" applyFill="1" applyBorder="1" applyAlignment="1">
      <alignment horizontal="left" vertical="center" wrapText="1"/>
    </xf>
    <xf numFmtId="0" fontId="12" fillId="0" borderId="3" xfId="5" applyFont="1" applyBorder="1" applyAlignment="1">
      <alignment horizontal="left" vertical="top" wrapText="1"/>
    </xf>
    <xf numFmtId="0" fontId="7" fillId="0" borderId="2" xfId="5" applyFont="1" applyFill="1" applyBorder="1" applyAlignment="1">
      <alignment horizontal="left" vertical="center" wrapText="1"/>
    </xf>
    <xf numFmtId="0" fontId="24" fillId="3" borderId="1" xfId="5" applyFont="1" applyFill="1" applyBorder="1" applyAlignment="1">
      <alignment horizontal="center" vertical="center" wrapText="1"/>
    </xf>
    <xf numFmtId="0" fontId="24" fillId="3" borderId="2" xfId="5" applyFont="1" applyFill="1" applyBorder="1" applyAlignment="1">
      <alignment horizontal="center" vertical="center" wrapText="1"/>
    </xf>
    <xf numFmtId="0" fontId="9" fillId="3" borderId="5" xfId="5" applyFont="1" applyFill="1" applyBorder="1" applyAlignment="1">
      <alignment horizontal="right" vertical="top"/>
    </xf>
    <xf numFmtId="0" fontId="9" fillId="3" borderId="6" xfId="5" applyFont="1" applyFill="1" applyBorder="1" applyAlignment="1">
      <alignment horizontal="right" vertical="top"/>
    </xf>
    <xf numFmtId="0" fontId="8" fillId="0" borderId="0" xfId="5" applyFont="1" applyAlignment="1">
      <alignment horizontal="center"/>
    </xf>
    <xf numFmtId="0" fontId="19" fillId="0" borderId="0" xfId="5" applyFont="1" applyAlignment="1">
      <alignment horizontal="left"/>
    </xf>
    <xf numFmtId="0" fontId="9" fillId="0" borderId="0" xfId="5" applyFont="1" applyAlignment="1">
      <alignment horizontal="left"/>
    </xf>
    <xf numFmtId="0" fontId="24" fillId="3" borderId="4" xfId="5" applyFont="1" applyFill="1" applyBorder="1" applyAlignment="1">
      <alignment horizontal="center" vertical="center"/>
    </xf>
    <xf numFmtId="0" fontId="24" fillId="3" borderId="7" xfId="5" applyFont="1" applyFill="1" applyBorder="1" applyAlignment="1">
      <alignment horizontal="center" vertical="center"/>
    </xf>
    <xf numFmtId="0" fontId="5" fillId="0" borderId="0" xfId="5" applyFont="1" applyAlignment="1">
      <alignment horizontal="left"/>
    </xf>
    <xf numFmtId="0" fontId="15" fillId="0" borderId="0" xfId="5" applyFont="1" applyAlignment="1">
      <alignment horizontal="left"/>
    </xf>
    <xf numFmtId="0" fontId="9" fillId="3" borderId="1" xfId="5" applyFont="1" applyFill="1" applyBorder="1" applyAlignment="1">
      <alignment horizontal="center" vertical="center" wrapText="1"/>
    </xf>
    <xf numFmtId="0" fontId="9" fillId="3" borderId="2" xfId="5" applyFont="1" applyFill="1" applyBorder="1" applyAlignment="1">
      <alignment horizontal="center" vertical="center" wrapText="1"/>
    </xf>
  </cellXfs>
  <cellStyles count="14">
    <cellStyle name="Millares" xfId="7" builtinId="3"/>
    <cellStyle name="Millares_Hoja1" xfId="9"/>
    <cellStyle name="Moneda 2" xfId="13"/>
    <cellStyle name="Moneda_Hoja1" xfId="10"/>
    <cellStyle name="Normal" xfId="0" builtinId="0"/>
    <cellStyle name="Normal 2" xfId="2"/>
    <cellStyle name="Normal 2 2" xfId="3"/>
    <cellStyle name="Normal 2 3" xfId="5"/>
    <cellStyle name="Normal 3" xfId="4"/>
    <cellStyle name="Normal 4" xfId="8"/>
    <cellStyle name="Normal 4 2" xfId="12"/>
    <cellStyle name="Normal_Hoja1" xfId="11"/>
    <cellStyle name="Porcentual 2" xfId="1"/>
    <cellStyle name="Porcentual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99060</xdr:rowOff>
    </xdr:from>
    <xdr:to>
      <xdr:col>1</xdr:col>
      <xdr:colOff>1685925</xdr:colOff>
      <xdr:row>68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0" y="23317200"/>
          <a:ext cx="2470785" cy="63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LIC. SARA VALLE DESSENS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PRESIDENTA MUNICIPAL </a:t>
          </a:r>
        </a:p>
      </xdr:txBody>
    </xdr:sp>
    <xdr:clientData/>
  </xdr:twoCellAnchor>
  <xdr:twoCellAnchor>
    <xdr:from>
      <xdr:col>1</xdr:col>
      <xdr:colOff>1177787</xdr:colOff>
      <xdr:row>64</xdr:row>
      <xdr:rowOff>99060</xdr:rowOff>
    </xdr:from>
    <xdr:to>
      <xdr:col>3</xdr:col>
      <xdr:colOff>535057</xdr:colOff>
      <xdr:row>67</xdr:row>
      <xdr:rowOff>99060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962647" y="23317200"/>
          <a:ext cx="340349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</a:t>
          </a:r>
        </a:p>
        <a:p>
          <a:pPr algn="ctr" rtl="1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C. </a:t>
          </a: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LIC. SANTIAGO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ea typeface="+mn-ea"/>
              <a:cs typeface="+mn-cs"/>
            </a:rPr>
            <a:t> LUNA GARCÍA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ea typeface="+mn-ea"/>
            <a:cs typeface="+mn-cs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TESORERO MUNICIPAL</a:t>
          </a:r>
        </a:p>
      </xdr:txBody>
    </xdr:sp>
    <xdr:clientData/>
  </xdr:twoCellAnchor>
  <xdr:twoCellAnchor>
    <xdr:from>
      <xdr:col>3</xdr:col>
      <xdr:colOff>351101</xdr:colOff>
      <xdr:row>64</xdr:row>
      <xdr:rowOff>106680</xdr:rowOff>
    </xdr:from>
    <xdr:to>
      <xdr:col>5</xdr:col>
      <xdr:colOff>693420</xdr:colOff>
      <xdr:row>66</xdr:row>
      <xdr:rowOff>175260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5182181" y="23324820"/>
          <a:ext cx="2773099" cy="434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</a:rPr>
            <a:t>C. ARQ. LUIS ENRIQUE FERNÁNDEZ CACHEUX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 Narrow" pitchFamily="34" charset="0"/>
            </a:rPr>
            <a:t>DIRECTOR DE OBRAS PÚBLICAS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H15" sqref="H15"/>
    </sheetView>
  </sheetViews>
  <sheetFormatPr baseColWidth="10" defaultColWidth="11.42578125" defaultRowHeight="15" x14ac:dyDescent="0.25"/>
  <cols>
    <col min="1" max="1" width="11.42578125" style="8"/>
    <col min="2" max="2" width="39.7109375" style="8" customWidth="1"/>
    <col min="3" max="4" width="19.28515625" style="8" customWidth="1"/>
    <col min="5" max="5" width="16.140625" style="8" customWidth="1"/>
    <col min="6" max="6" width="10.7109375" style="8" customWidth="1"/>
    <col min="7" max="16384" width="11.42578125" style="8"/>
  </cols>
  <sheetData>
    <row r="1" spans="1:8" ht="15.75" x14ac:dyDescent="0.25">
      <c r="A1" s="79" t="s">
        <v>0</v>
      </c>
      <c r="B1" s="79"/>
      <c r="C1" s="79"/>
      <c r="D1" s="79"/>
      <c r="E1" s="79"/>
      <c r="F1" s="79"/>
      <c r="G1" s="2"/>
      <c r="H1" s="2"/>
    </row>
    <row r="2" spans="1:8" ht="15.75" x14ac:dyDescent="0.25">
      <c r="A2" s="79" t="s">
        <v>9</v>
      </c>
      <c r="B2" s="79"/>
      <c r="C2" s="79"/>
      <c r="D2" s="79"/>
      <c r="E2" s="79"/>
      <c r="F2" s="79"/>
      <c r="G2" s="2"/>
      <c r="H2" s="2"/>
    </row>
    <row r="3" spans="1:8" ht="15.75" x14ac:dyDescent="0.25">
      <c r="A3" s="79" t="s">
        <v>10</v>
      </c>
      <c r="B3" s="79"/>
      <c r="C3" s="79"/>
      <c r="D3" s="79"/>
      <c r="E3" s="79"/>
      <c r="F3" s="79"/>
      <c r="G3" s="2"/>
      <c r="H3" s="2"/>
    </row>
    <row r="4" spans="1:8" ht="16.5" x14ac:dyDescent="0.3">
      <c r="A4" s="2"/>
      <c r="B4" s="2"/>
      <c r="C4" s="2"/>
      <c r="D4" s="2"/>
      <c r="E4" s="9"/>
      <c r="F4" s="3" t="s">
        <v>4</v>
      </c>
      <c r="G4" s="10"/>
      <c r="H4" s="2"/>
    </row>
    <row r="5" spans="1:8" x14ac:dyDescent="0.25">
      <c r="A5" s="2"/>
      <c r="B5" s="2"/>
      <c r="C5" s="2"/>
      <c r="D5" s="2"/>
      <c r="E5" s="11"/>
      <c r="F5" s="12"/>
      <c r="G5" s="2"/>
      <c r="H5" s="2"/>
    </row>
    <row r="6" spans="1:8" x14ac:dyDescent="0.25">
      <c r="A6" s="13" t="s">
        <v>0</v>
      </c>
      <c r="B6" s="2"/>
      <c r="C6" s="80" t="s">
        <v>87</v>
      </c>
      <c r="D6" s="80"/>
      <c r="E6" s="80"/>
      <c r="F6" s="12"/>
      <c r="G6" s="2"/>
      <c r="H6" s="2"/>
    </row>
    <row r="7" spans="1:8" ht="16.5" x14ac:dyDescent="0.3">
      <c r="A7" s="13"/>
      <c r="B7" s="2"/>
      <c r="C7" s="13"/>
      <c r="D7" s="2"/>
      <c r="E7" s="9"/>
      <c r="F7" s="12"/>
      <c r="G7" s="2"/>
      <c r="H7" s="2"/>
    </row>
    <row r="8" spans="1:8" ht="16.5" x14ac:dyDescent="0.3">
      <c r="A8" s="47" t="s">
        <v>11</v>
      </c>
      <c r="B8" s="2"/>
      <c r="C8" s="13"/>
      <c r="D8" s="2"/>
      <c r="E8" s="9"/>
      <c r="F8" s="12"/>
      <c r="G8" s="2"/>
      <c r="H8" s="2"/>
    </row>
    <row r="9" spans="1:8" x14ac:dyDescent="0.25">
      <c r="A9" s="48" t="s">
        <v>12</v>
      </c>
      <c r="B9" s="48"/>
      <c r="C9" s="14"/>
      <c r="D9" s="15"/>
      <c r="E9" s="16">
        <v>0</v>
      </c>
      <c r="F9" s="2"/>
      <c r="G9" s="2"/>
      <c r="H9" s="2"/>
    </row>
    <row r="10" spans="1:8" x14ac:dyDescent="0.25">
      <c r="A10" s="48" t="s">
        <v>90</v>
      </c>
      <c r="B10" s="48"/>
      <c r="C10" s="17"/>
      <c r="D10" s="15"/>
      <c r="E10" s="18">
        <v>33731724.600000001</v>
      </c>
      <c r="F10" s="12"/>
      <c r="G10" s="2"/>
      <c r="H10" s="2"/>
    </row>
    <row r="11" spans="1:8" x14ac:dyDescent="0.25">
      <c r="A11" s="48"/>
      <c r="B11" s="48"/>
      <c r="C11" s="17"/>
      <c r="D11" s="15"/>
      <c r="E11" s="18"/>
      <c r="F11" s="12"/>
      <c r="G11" s="2"/>
      <c r="H11" s="2"/>
    </row>
    <row r="12" spans="1:8" x14ac:dyDescent="0.25">
      <c r="A12" s="48" t="s">
        <v>91</v>
      </c>
      <c r="B12" s="48"/>
      <c r="C12" s="17"/>
      <c r="D12" s="15"/>
      <c r="E12" s="18">
        <v>29976360.420000002</v>
      </c>
      <c r="F12" s="12"/>
      <c r="G12" s="2"/>
      <c r="H12" s="2"/>
    </row>
    <row r="13" spans="1:8" x14ac:dyDescent="0.25">
      <c r="A13" s="81" t="s">
        <v>13</v>
      </c>
      <c r="B13" s="81"/>
      <c r="C13" s="19"/>
      <c r="D13" s="15"/>
      <c r="E13" s="18">
        <f>E9+E10-E12</f>
        <v>3755364.1799999997</v>
      </c>
      <c r="F13" s="12"/>
      <c r="G13" s="2"/>
      <c r="H13" s="20"/>
    </row>
    <row r="14" spans="1:8" x14ac:dyDescent="0.25">
      <c r="A14" s="48" t="s">
        <v>92</v>
      </c>
      <c r="B14" s="48"/>
      <c r="C14" s="17"/>
      <c r="D14" s="15"/>
      <c r="E14" s="18">
        <v>3812281.23</v>
      </c>
      <c r="F14" s="12"/>
      <c r="G14" s="2"/>
      <c r="H14" s="20"/>
    </row>
    <row r="15" spans="1:8" x14ac:dyDescent="0.25">
      <c r="A15" s="47" t="s">
        <v>14</v>
      </c>
      <c r="B15" s="48"/>
      <c r="C15" s="19"/>
      <c r="D15" s="15"/>
      <c r="E15" s="18">
        <f>E13-E14</f>
        <v>-56917.050000000279</v>
      </c>
      <c r="F15" s="12"/>
      <c r="G15" s="2"/>
      <c r="H15" s="20"/>
    </row>
    <row r="16" spans="1:8" ht="15.75" thickBot="1" x14ac:dyDescent="0.3">
      <c r="A16" s="2"/>
      <c r="B16" s="2"/>
      <c r="C16" s="2"/>
      <c r="D16" s="2"/>
      <c r="E16" s="2"/>
      <c r="F16" s="12"/>
      <c r="G16" s="2"/>
      <c r="H16" s="20"/>
    </row>
    <row r="17" spans="1:8" ht="24" customHeight="1" x14ac:dyDescent="0.25">
      <c r="A17" s="75" t="s">
        <v>15</v>
      </c>
      <c r="B17" s="75" t="s">
        <v>16</v>
      </c>
      <c r="C17" s="75" t="s">
        <v>17</v>
      </c>
      <c r="D17" s="75" t="s">
        <v>18</v>
      </c>
      <c r="E17" s="82" t="s">
        <v>19</v>
      </c>
      <c r="F17" s="75" t="s">
        <v>20</v>
      </c>
      <c r="G17" s="2"/>
      <c r="H17" s="20"/>
    </row>
    <row r="18" spans="1:8" ht="24" customHeight="1" thickBot="1" x14ac:dyDescent="0.3">
      <c r="A18" s="76"/>
      <c r="B18" s="76"/>
      <c r="C18" s="76"/>
      <c r="D18" s="76"/>
      <c r="E18" s="83"/>
      <c r="F18" s="76"/>
      <c r="G18" s="2"/>
      <c r="H18" s="21"/>
    </row>
    <row r="19" spans="1:8" ht="24" customHeight="1" thickBot="1" x14ac:dyDescent="0.3">
      <c r="A19" s="22"/>
      <c r="B19" s="25" t="s">
        <v>68</v>
      </c>
      <c r="C19" s="26"/>
      <c r="D19" s="26"/>
      <c r="E19" s="26"/>
      <c r="F19" s="23">
        <f>(D22*100%)/29886511.46</f>
        <v>2.7388602082097941E-2</v>
      </c>
      <c r="G19" s="2"/>
      <c r="H19" s="21"/>
    </row>
    <row r="20" spans="1:8" ht="54" x14ac:dyDescent="0.25">
      <c r="A20" s="38" t="s">
        <v>69</v>
      </c>
      <c r="B20" s="39" t="s">
        <v>70</v>
      </c>
      <c r="C20" s="4">
        <v>761103.76</v>
      </c>
      <c r="D20" s="5">
        <v>380551.88</v>
      </c>
      <c r="E20" s="5">
        <f>(C20-D20)</f>
        <v>380551.88</v>
      </c>
      <c r="F20" s="24"/>
      <c r="G20" s="2"/>
      <c r="H20" s="21"/>
    </row>
    <row r="21" spans="1:8" ht="54.75" thickBot="1" x14ac:dyDescent="0.3">
      <c r="A21" s="38" t="s">
        <v>74</v>
      </c>
      <c r="B21" s="39" t="s">
        <v>75</v>
      </c>
      <c r="C21" s="4">
        <v>1459992.97</v>
      </c>
      <c r="D21" s="5">
        <v>437997.89</v>
      </c>
      <c r="E21" s="5">
        <f>(C21-D21)</f>
        <v>1021995.08</v>
      </c>
      <c r="F21" s="24"/>
      <c r="G21" s="2"/>
      <c r="H21" s="21"/>
    </row>
    <row r="22" spans="1:8" ht="24" customHeight="1" thickBot="1" x14ac:dyDescent="0.3">
      <c r="A22" s="22"/>
      <c r="B22" s="25" t="s">
        <v>86</v>
      </c>
      <c r="C22" s="26">
        <f>SUM(C20:C21)</f>
        <v>2221096.73</v>
      </c>
      <c r="D22" s="26">
        <f t="shared" ref="D22:E22" si="0">SUM(D20:D21)</f>
        <v>818549.77</v>
      </c>
      <c r="E22" s="26">
        <f t="shared" si="0"/>
        <v>1402546.96</v>
      </c>
      <c r="F22" s="24"/>
      <c r="G22" s="2"/>
      <c r="H22" s="21"/>
    </row>
    <row r="23" spans="1:8" ht="24" customHeight="1" thickBot="1" x14ac:dyDescent="0.3">
      <c r="A23" s="38"/>
      <c r="B23" s="39"/>
      <c r="C23" s="4"/>
      <c r="D23" s="5"/>
      <c r="E23" s="5"/>
      <c r="F23" s="24"/>
      <c r="G23" s="2"/>
      <c r="H23" s="21"/>
    </row>
    <row r="24" spans="1:8" ht="24" customHeight="1" thickBot="1" x14ac:dyDescent="0.3">
      <c r="A24" s="22"/>
      <c r="B24" s="25" t="s">
        <v>42</v>
      </c>
      <c r="C24" s="26"/>
      <c r="D24" s="26"/>
      <c r="E24" s="26"/>
      <c r="F24" s="23">
        <f>(D27*100%)/29886511.46</f>
        <v>1.6495735899448465E-2</v>
      </c>
      <c r="G24" s="2"/>
      <c r="H24" s="21"/>
    </row>
    <row r="25" spans="1:8" ht="24" customHeight="1" x14ac:dyDescent="0.25">
      <c r="A25" s="38" t="s">
        <v>43</v>
      </c>
      <c r="B25" s="39" t="s">
        <v>44</v>
      </c>
      <c r="C25" s="4">
        <v>493000</v>
      </c>
      <c r="D25" s="5">
        <v>493000</v>
      </c>
      <c r="E25" s="5">
        <f>(C25-D25)</f>
        <v>0</v>
      </c>
      <c r="F25" s="24"/>
      <c r="G25" s="2"/>
      <c r="H25" s="21"/>
    </row>
    <row r="26" spans="1:8" ht="24" customHeight="1" thickBot="1" x14ac:dyDescent="0.3">
      <c r="A26" s="6"/>
      <c r="B26" s="7"/>
      <c r="C26" s="4"/>
      <c r="D26" s="5"/>
      <c r="E26" s="5"/>
      <c r="F26" s="24"/>
      <c r="G26" s="2"/>
      <c r="H26" s="21"/>
    </row>
    <row r="27" spans="1:8" ht="24" customHeight="1" thickBot="1" x14ac:dyDescent="0.3">
      <c r="A27" s="22"/>
      <c r="B27" s="25" t="s">
        <v>49</v>
      </c>
      <c r="C27" s="26">
        <f>SUM(C25:C26)</f>
        <v>493000</v>
      </c>
      <c r="D27" s="26">
        <f t="shared" ref="D27:E27" si="1">SUM(D25:D26)</f>
        <v>493000</v>
      </c>
      <c r="E27" s="26">
        <f t="shared" si="1"/>
        <v>0</v>
      </c>
      <c r="F27" s="24"/>
      <c r="G27" s="2"/>
      <c r="H27" s="21"/>
    </row>
    <row r="28" spans="1:8" ht="24" customHeight="1" thickBot="1" x14ac:dyDescent="0.3">
      <c r="A28" s="38"/>
      <c r="B28" s="39"/>
      <c r="C28" s="4"/>
      <c r="D28" s="5"/>
      <c r="E28" s="5"/>
      <c r="F28" s="24"/>
      <c r="G28" s="2"/>
      <c r="H28" s="21"/>
    </row>
    <row r="29" spans="1:8" ht="24" customHeight="1" thickBot="1" x14ac:dyDescent="0.3">
      <c r="A29" s="22"/>
      <c r="B29" s="25" t="s">
        <v>28</v>
      </c>
      <c r="C29" s="26"/>
      <c r="D29" s="26"/>
      <c r="E29" s="26"/>
      <c r="F29" s="23">
        <f>(D35*100%)/29886511.46</f>
        <v>0.52622958691746891</v>
      </c>
      <c r="G29" s="2"/>
      <c r="H29" s="21"/>
    </row>
    <row r="30" spans="1:8" ht="27" x14ac:dyDescent="0.25">
      <c r="A30" s="38" t="s">
        <v>21</v>
      </c>
      <c r="B30" s="39" t="s">
        <v>22</v>
      </c>
      <c r="C30" s="5">
        <v>1135245.97</v>
      </c>
      <c r="D30" s="5">
        <v>1135245.97</v>
      </c>
      <c r="E30" s="5">
        <f t="shared" ref="E30:E34" si="2">(C30-D30)</f>
        <v>0</v>
      </c>
      <c r="F30" s="24"/>
      <c r="G30" s="2"/>
      <c r="H30" s="21"/>
    </row>
    <row r="31" spans="1:8" ht="54" x14ac:dyDescent="0.25">
      <c r="A31" s="38" t="s">
        <v>50</v>
      </c>
      <c r="B31" s="39" t="s">
        <v>32</v>
      </c>
      <c r="C31" s="5">
        <v>12218799.99</v>
      </c>
      <c r="D31" s="5">
        <v>12218799.99</v>
      </c>
      <c r="E31" s="5">
        <f t="shared" si="2"/>
        <v>0</v>
      </c>
      <c r="F31" s="24"/>
      <c r="G31" s="2"/>
      <c r="H31" s="21"/>
    </row>
    <row r="32" spans="1:8" ht="27" x14ac:dyDescent="0.25">
      <c r="A32" s="38" t="s">
        <v>51</v>
      </c>
      <c r="B32" s="39" t="s">
        <v>33</v>
      </c>
      <c r="C32" s="5">
        <v>344248.87</v>
      </c>
      <c r="D32" s="5">
        <v>344248.87</v>
      </c>
      <c r="E32" s="5">
        <f t="shared" si="2"/>
        <v>0</v>
      </c>
      <c r="F32" s="24"/>
      <c r="G32" s="2"/>
      <c r="H32" s="21"/>
    </row>
    <row r="33" spans="1:8" ht="40.5" x14ac:dyDescent="0.25">
      <c r="A33" s="6" t="s">
        <v>52</v>
      </c>
      <c r="B33" s="7" t="s">
        <v>38</v>
      </c>
      <c r="C33" s="5">
        <v>1794589.32</v>
      </c>
      <c r="D33" s="5">
        <v>1794589.32</v>
      </c>
      <c r="E33" s="5">
        <f t="shared" si="2"/>
        <v>0</v>
      </c>
      <c r="F33" s="24"/>
      <c r="G33" s="2"/>
      <c r="H33" s="21"/>
    </row>
    <row r="34" spans="1:8" ht="54.75" thickBot="1" x14ac:dyDescent="0.3">
      <c r="A34" s="38" t="s">
        <v>76</v>
      </c>
      <c r="B34" s="39" t="s">
        <v>77</v>
      </c>
      <c r="C34" s="4">
        <v>780941.43</v>
      </c>
      <c r="D34" s="5">
        <v>234282.43</v>
      </c>
      <c r="E34" s="5">
        <f t="shared" si="2"/>
        <v>546659</v>
      </c>
      <c r="F34" s="24"/>
      <c r="G34" s="2"/>
      <c r="H34" s="21"/>
    </row>
    <row r="35" spans="1:8" ht="24" customHeight="1" thickBot="1" x14ac:dyDescent="0.3">
      <c r="A35" s="22"/>
      <c r="B35" s="25" t="s">
        <v>29</v>
      </c>
      <c r="C35" s="26">
        <f>SUM(C30:C34)</f>
        <v>16273825.58</v>
      </c>
      <c r="D35" s="26">
        <f>SUM(D30:D34)</f>
        <v>15727166.58</v>
      </c>
      <c r="E35" s="26">
        <f t="shared" ref="E35" si="3">SUM(E30:E34)</f>
        <v>546659</v>
      </c>
      <c r="F35" s="24"/>
      <c r="G35" s="2"/>
      <c r="H35" s="21"/>
    </row>
    <row r="36" spans="1:8" ht="24" customHeight="1" thickBot="1" x14ac:dyDescent="0.3">
      <c r="A36" s="38"/>
      <c r="B36" s="39"/>
      <c r="C36" s="4"/>
      <c r="D36" s="5"/>
      <c r="E36" s="5"/>
      <c r="F36" s="24"/>
      <c r="G36" s="2"/>
      <c r="H36" s="21"/>
    </row>
    <row r="37" spans="1:8" ht="24" customHeight="1" thickBot="1" x14ac:dyDescent="0.3">
      <c r="A37" s="22"/>
      <c r="B37" s="25" t="s">
        <v>30</v>
      </c>
      <c r="C37" s="26"/>
      <c r="D37" s="26"/>
      <c r="E37" s="26"/>
      <c r="F37" s="23">
        <f>(D47*100%)/29886511.46</f>
        <v>0.27895711519085409</v>
      </c>
      <c r="G37" s="2"/>
      <c r="H37" s="21"/>
    </row>
    <row r="38" spans="1:8" ht="40.5" x14ac:dyDescent="0.25">
      <c r="A38" s="38" t="s">
        <v>24</v>
      </c>
      <c r="B38" s="39" t="s">
        <v>26</v>
      </c>
      <c r="C38" s="5">
        <v>926731.1100000001</v>
      </c>
      <c r="D38" s="5">
        <v>926731.1100000001</v>
      </c>
      <c r="E38" s="5">
        <f t="shared" ref="E38:E46" si="4">(C38-D38)</f>
        <v>0</v>
      </c>
      <c r="F38" s="24"/>
      <c r="G38" s="2"/>
      <c r="H38" s="21"/>
    </row>
    <row r="39" spans="1:8" ht="68.25" thickBot="1" x14ac:dyDescent="0.3">
      <c r="A39" s="40" t="s">
        <v>25</v>
      </c>
      <c r="B39" s="41" t="s">
        <v>27</v>
      </c>
      <c r="C39" s="43">
        <v>927216.19</v>
      </c>
      <c r="D39" s="44">
        <v>874705.32</v>
      </c>
      <c r="E39" s="44">
        <f t="shared" si="4"/>
        <v>52510.869999999995</v>
      </c>
      <c r="F39" s="57"/>
      <c r="G39" s="2"/>
      <c r="H39" s="21"/>
    </row>
    <row r="40" spans="1:8" ht="94.5" x14ac:dyDescent="0.25">
      <c r="A40" s="38" t="s">
        <v>53</v>
      </c>
      <c r="B40" s="39" t="s">
        <v>35</v>
      </c>
      <c r="C40" s="5">
        <v>929454.63</v>
      </c>
      <c r="D40" s="5">
        <v>929454.63</v>
      </c>
      <c r="E40" s="5">
        <f t="shared" si="4"/>
        <v>0</v>
      </c>
      <c r="F40" s="24"/>
      <c r="G40" s="2"/>
      <c r="H40" s="21"/>
    </row>
    <row r="41" spans="1:8" ht="67.5" x14ac:dyDescent="0.25">
      <c r="A41" s="37" t="s">
        <v>72</v>
      </c>
      <c r="B41" s="39" t="s">
        <v>73</v>
      </c>
      <c r="C41" s="4">
        <v>894313.6</v>
      </c>
      <c r="D41" s="5">
        <v>894313.6</v>
      </c>
      <c r="E41" s="5">
        <f t="shared" si="4"/>
        <v>0</v>
      </c>
      <c r="F41" s="24"/>
      <c r="G41" s="2"/>
      <c r="H41" s="21"/>
    </row>
    <row r="42" spans="1:8" ht="27" x14ac:dyDescent="0.25">
      <c r="A42" s="38" t="s">
        <v>54</v>
      </c>
      <c r="B42" s="39" t="s">
        <v>46</v>
      </c>
      <c r="C42" s="4">
        <v>902480</v>
      </c>
      <c r="D42" s="5">
        <v>671385.15</v>
      </c>
      <c r="E42" s="5">
        <f t="shared" si="4"/>
        <v>231094.84999999998</v>
      </c>
      <c r="F42" s="24"/>
      <c r="G42" s="2"/>
      <c r="H42" s="21"/>
    </row>
    <row r="43" spans="1:8" ht="40.5" x14ac:dyDescent="0.25">
      <c r="A43" s="38" t="s">
        <v>55</v>
      </c>
      <c r="B43" s="39" t="s">
        <v>45</v>
      </c>
      <c r="C43" s="5">
        <v>882241.69000000006</v>
      </c>
      <c r="D43" s="5">
        <v>882241.69000000006</v>
      </c>
      <c r="E43" s="5">
        <f t="shared" si="4"/>
        <v>0</v>
      </c>
      <c r="F43" s="24"/>
      <c r="G43" s="2"/>
      <c r="H43" s="21"/>
    </row>
    <row r="44" spans="1:8" ht="40.5" x14ac:dyDescent="0.25">
      <c r="A44" s="38" t="s">
        <v>78</v>
      </c>
      <c r="B44" s="39" t="s">
        <v>81</v>
      </c>
      <c r="C44" s="4">
        <v>3484608.91</v>
      </c>
      <c r="D44" s="5">
        <v>2106474.13</v>
      </c>
      <c r="E44" s="5">
        <f t="shared" si="4"/>
        <v>1378134.7800000003</v>
      </c>
      <c r="F44" s="24"/>
      <c r="G44" s="2"/>
      <c r="H44" s="21"/>
    </row>
    <row r="45" spans="1:8" ht="40.5" x14ac:dyDescent="0.25">
      <c r="A45" s="38" t="s">
        <v>79</v>
      </c>
      <c r="B45" s="39" t="s">
        <v>82</v>
      </c>
      <c r="C45" s="4">
        <v>1596681.7</v>
      </c>
      <c r="D45" s="5">
        <v>856464.45</v>
      </c>
      <c r="E45" s="5">
        <f t="shared" si="4"/>
        <v>740217.25</v>
      </c>
      <c r="F45" s="24"/>
      <c r="G45" s="2"/>
      <c r="H45" s="21"/>
    </row>
    <row r="46" spans="1:8" ht="54.75" thickBot="1" x14ac:dyDescent="0.3">
      <c r="A46" s="38" t="s">
        <v>80</v>
      </c>
      <c r="B46" s="39" t="s">
        <v>83</v>
      </c>
      <c r="C46" s="4">
        <v>650949.80000000005</v>
      </c>
      <c r="D46" s="5">
        <v>195284.94</v>
      </c>
      <c r="E46" s="5">
        <f t="shared" si="4"/>
        <v>455664.86000000004</v>
      </c>
      <c r="F46" s="24"/>
      <c r="G46" s="2"/>
      <c r="H46" s="21"/>
    </row>
    <row r="47" spans="1:8" ht="24" customHeight="1" thickBot="1" x14ac:dyDescent="0.3">
      <c r="A47" s="22"/>
      <c r="B47" s="25" t="s">
        <v>31</v>
      </c>
      <c r="C47" s="26">
        <f>SUM(C38:C46)</f>
        <v>11194677.630000001</v>
      </c>
      <c r="D47" s="26">
        <f t="shared" ref="D47:E47" si="5">SUM(D38:D46)</f>
        <v>8337055.0200000014</v>
      </c>
      <c r="E47" s="26">
        <f t="shared" si="5"/>
        <v>2857622.61</v>
      </c>
      <c r="F47" s="24"/>
      <c r="G47" s="2"/>
      <c r="H47" s="21"/>
    </row>
    <row r="48" spans="1:8" ht="24" customHeight="1" thickBot="1" x14ac:dyDescent="0.3">
      <c r="A48" s="38"/>
      <c r="B48" s="39"/>
      <c r="C48" s="4"/>
      <c r="D48" s="5"/>
      <c r="E48" s="5"/>
      <c r="F48" s="24"/>
      <c r="G48" s="2"/>
      <c r="H48" s="21"/>
    </row>
    <row r="49" spans="1:8" ht="24" customHeight="1" thickBot="1" x14ac:dyDescent="0.3">
      <c r="A49" s="22"/>
      <c r="B49" s="25" t="s">
        <v>36</v>
      </c>
      <c r="C49" s="26"/>
      <c r="D49" s="26"/>
      <c r="E49" s="26"/>
      <c r="F49" s="23">
        <f>(D54*100%)/29886511.46</f>
        <v>0.15092895991013064</v>
      </c>
      <c r="G49" s="2"/>
      <c r="H49" s="21"/>
    </row>
    <row r="50" spans="1:8" ht="67.5" x14ac:dyDescent="0.25">
      <c r="A50" s="58" t="s">
        <v>57</v>
      </c>
      <c r="B50" s="59" t="s">
        <v>37</v>
      </c>
      <c r="C50" s="60">
        <v>978042.54</v>
      </c>
      <c r="D50" s="60">
        <v>978042.54</v>
      </c>
      <c r="E50" s="61">
        <f t="shared" ref="E50:E53" si="6">(C50-D50)</f>
        <v>0</v>
      </c>
      <c r="F50" s="62"/>
      <c r="G50" s="2"/>
      <c r="H50" s="21"/>
    </row>
    <row r="51" spans="1:8" ht="27" x14ac:dyDescent="0.25">
      <c r="A51" s="1" t="s">
        <v>58</v>
      </c>
      <c r="B51" s="39" t="s">
        <v>40</v>
      </c>
      <c r="C51" s="4">
        <v>1206498.32</v>
      </c>
      <c r="D51" s="4">
        <v>1206498.32</v>
      </c>
      <c r="E51" s="5">
        <f t="shared" si="6"/>
        <v>0</v>
      </c>
      <c r="F51" s="24"/>
      <c r="G51" s="2"/>
      <c r="H51" s="21"/>
    </row>
    <row r="52" spans="1:8" ht="162.75" thickBot="1" x14ac:dyDescent="0.3">
      <c r="A52" s="45" t="s">
        <v>59</v>
      </c>
      <c r="B52" s="41" t="s">
        <v>48</v>
      </c>
      <c r="C52" s="43">
        <v>3885098.08</v>
      </c>
      <c r="D52" s="43">
        <v>1643467.42</v>
      </c>
      <c r="E52" s="44">
        <f t="shared" si="6"/>
        <v>2241630.66</v>
      </c>
      <c r="F52" s="57"/>
      <c r="G52" s="2"/>
      <c r="H52" s="21"/>
    </row>
    <row r="53" spans="1:8" ht="95.25" thickBot="1" x14ac:dyDescent="0.3">
      <c r="A53" s="38" t="s">
        <v>84</v>
      </c>
      <c r="B53" s="39" t="s">
        <v>85</v>
      </c>
      <c r="C53" s="4">
        <v>1059299.3999999999</v>
      </c>
      <c r="D53" s="4">
        <v>682731.81</v>
      </c>
      <c r="E53" s="5">
        <f t="shared" si="6"/>
        <v>376567.58999999985</v>
      </c>
      <c r="F53" s="24"/>
      <c r="G53" s="2"/>
      <c r="H53" s="21"/>
    </row>
    <row r="54" spans="1:8" ht="24" customHeight="1" thickBot="1" x14ac:dyDescent="0.3">
      <c r="A54" s="22"/>
      <c r="B54" s="25" t="s">
        <v>56</v>
      </c>
      <c r="C54" s="26">
        <f>SUM(C50:C53)</f>
        <v>7128938.3399999999</v>
      </c>
      <c r="D54" s="26">
        <f t="shared" ref="D54:E54" si="7">SUM(D50:D53)</f>
        <v>4510740.09</v>
      </c>
      <c r="E54" s="26">
        <f t="shared" si="7"/>
        <v>2618198.25</v>
      </c>
      <c r="F54" s="24"/>
      <c r="G54" s="2"/>
      <c r="H54" s="21"/>
    </row>
    <row r="55" spans="1:8" ht="24" customHeight="1" x14ac:dyDescent="0.25">
      <c r="A55" s="38"/>
      <c r="B55" s="39" t="s">
        <v>94</v>
      </c>
      <c r="C55" s="4">
        <v>89848.960000000006</v>
      </c>
      <c r="D55" s="5">
        <v>89848.960000000006</v>
      </c>
      <c r="E55" s="5">
        <f>C55-D55</f>
        <v>0</v>
      </c>
      <c r="F55" s="24"/>
      <c r="G55" s="2"/>
      <c r="H55" s="21"/>
    </row>
    <row r="56" spans="1:8" ht="15.75" thickBot="1" x14ac:dyDescent="0.3">
      <c r="A56" s="27"/>
      <c r="B56" s="28"/>
      <c r="C56" s="29"/>
      <c r="D56" s="29"/>
      <c r="E56" s="30"/>
      <c r="F56" s="31"/>
      <c r="G56" s="2"/>
      <c r="H56" s="2"/>
    </row>
    <row r="57" spans="1:8" ht="17.25" thickBot="1" x14ac:dyDescent="0.3">
      <c r="A57" s="77" t="s">
        <v>3</v>
      </c>
      <c r="B57" s="78"/>
      <c r="C57" s="49">
        <f>(C22+C27+C35+C47+C54+C55)</f>
        <v>37401387.240000002</v>
      </c>
      <c r="D57" s="49">
        <f>(D22+D27+D35+D47+D54+D55)</f>
        <v>29976360.420000006</v>
      </c>
      <c r="E57" s="49">
        <f>(E22+E27+E35+E47+E54+E55)</f>
        <v>7425026.8200000003</v>
      </c>
      <c r="F57" s="50">
        <f>SUM(F19+F24+F29+F37+F49)</f>
        <v>1</v>
      </c>
      <c r="G57" s="2"/>
      <c r="H57" s="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46" t="s">
        <v>89</v>
      </c>
      <c r="B59" s="46"/>
      <c r="C59" s="46"/>
      <c r="D59" s="46"/>
    </row>
  </sheetData>
  <mergeCells count="12">
    <mergeCell ref="F17:F18"/>
    <mergeCell ref="A57:B57"/>
    <mergeCell ref="A1:F1"/>
    <mergeCell ref="A2:F2"/>
    <mergeCell ref="A3:F3"/>
    <mergeCell ref="C6:E6"/>
    <mergeCell ref="A13:B13"/>
    <mergeCell ref="A17:A18"/>
    <mergeCell ref="B17:B18"/>
    <mergeCell ref="C17:C18"/>
    <mergeCell ref="D17:D18"/>
    <mergeCell ref="E17:E18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B40" sqref="B40"/>
    </sheetView>
  </sheetViews>
  <sheetFormatPr baseColWidth="10" defaultColWidth="11.42578125" defaultRowHeight="12.75" x14ac:dyDescent="0.2"/>
  <cols>
    <col min="1" max="1" width="15.140625" style="2" customWidth="1"/>
    <col min="2" max="2" width="44.85546875" style="2" customWidth="1"/>
    <col min="3" max="3" width="27.5703125" style="2" customWidth="1"/>
    <col min="4" max="4" width="45.42578125" style="2" customWidth="1"/>
    <col min="5" max="16384" width="11.42578125" style="2"/>
  </cols>
  <sheetData>
    <row r="1" spans="1:4" ht="15.75" x14ac:dyDescent="0.25">
      <c r="A1" s="79" t="s">
        <v>0</v>
      </c>
      <c r="B1" s="79"/>
      <c r="C1" s="79"/>
      <c r="D1" s="79"/>
    </row>
    <row r="2" spans="1:4" ht="15.75" x14ac:dyDescent="0.25">
      <c r="A2" s="79" t="s">
        <v>5</v>
      </c>
      <c r="B2" s="79"/>
      <c r="C2" s="79"/>
      <c r="D2" s="79"/>
    </row>
    <row r="3" spans="1:4" x14ac:dyDescent="0.2">
      <c r="A3" s="84"/>
      <c r="B3" s="84"/>
      <c r="C3" s="84"/>
      <c r="D3" s="84"/>
    </row>
    <row r="4" spans="1:4" ht="15.75" x14ac:dyDescent="0.25">
      <c r="A4" s="33" t="s">
        <v>6</v>
      </c>
      <c r="B4" s="33"/>
      <c r="C4" s="33"/>
      <c r="D4" s="34" t="s">
        <v>4</v>
      </c>
    </row>
    <row r="5" spans="1:4" x14ac:dyDescent="0.2">
      <c r="A5" s="85" t="s">
        <v>88</v>
      </c>
      <c r="B5" s="85"/>
      <c r="C5" s="85"/>
      <c r="D5" s="85"/>
    </row>
    <row r="6" spans="1:4" ht="18" thickBot="1" x14ac:dyDescent="0.35">
      <c r="A6" s="35"/>
      <c r="B6" s="35"/>
      <c r="C6" s="35"/>
      <c r="D6" s="35"/>
    </row>
    <row r="7" spans="1:4" x14ac:dyDescent="0.2">
      <c r="A7" s="86" t="s">
        <v>1</v>
      </c>
      <c r="B7" s="86" t="s">
        <v>7</v>
      </c>
      <c r="C7" s="86" t="s">
        <v>2</v>
      </c>
      <c r="D7" s="86" t="s">
        <v>8</v>
      </c>
    </row>
    <row r="8" spans="1:4" ht="13.5" thickBot="1" x14ac:dyDescent="0.25">
      <c r="A8" s="87"/>
      <c r="B8" s="87"/>
      <c r="C8" s="87"/>
      <c r="D8" s="87"/>
    </row>
    <row r="9" spans="1:4" ht="14.25" thickBot="1" x14ac:dyDescent="0.25">
      <c r="A9" s="66"/>
      <c r="B9" s="67" t="s">
        <v>95</v>
      </c>
      <c r="C9" s="65"/>
      <c r="D9" s="65"/>
    </row>
    <row r="10" spans="1:4" ht="40.5" x14ac:dyDescent="0.2">
      <c r="A10" s="69" t="s">
        <v>96</v>
      </c>
      <c r="B10" s="68" t="s">
        <v>97</v>
      </c>
      <c r="C10" s="69" t="s">
        <v>71</v>
      </c>
      <c r="D10" s="72" t="s">
        <v>120</v>
      </c>
    </row>
    <row r="11" spans="1:4" ht="40.5" x14ac:dyDescent="0.2">
      <c r="A11" s="69" t="s">
        <v>98</v>
      </c>
      <c r="B11" s="69" t="s">
        <v>99</v>
      </c>
      <c r="C11" s="69" t="s">
        <v>100</v>
      </c>
      <c r="D11" s="72" t="s">
        <v>120</v>
      </c>
    </row>
    <row r="12" spans="1:4" ht="14.25" thickBot="1" x14ac:dyDescent="0.25">
      <c r="A12" s="63"/>
      <c r="B12" s="63"/>
      <c r="C12" s="64"/>
      <c r="D12" s="72"/>
    </row>
    <row r="13" spans="1:4" ht="14.25" thickBot="1" x14ac:dyDescent="0.25">
      <c r="A13" s="22"/>
      <c r="B13" s="25" t="s">
        <v>42</v>
      </c>
      <c r="C13" s="36"/>
      <c r="D13" s="73"/>
    </row>
    <row r="14" spans="1:4" ht="27" x14ac:dyDescent="0.2">
      <c r="A14" s="38" t="s">
        <v>43</v>
      </c>
      <c r="B14" s="39" t="s">
        <v>44</v>
      </c>
      <c r="C14" s="70" t="s">
        <v>60</v>
      </c>
      <c r="D14" s="72" t="s">
        <v>119</v>
      </c>
    </row>
    <row r="15" spans="1:4" ht="14.25" thickBot="1" x14ac:dyDescent="0.25">
      <c r="A15" s="6"/>
      <c r="B15" s="7"/>
      <c r="C15" s="70"/>
      <c r="D15" s="73"/>
    </row>
    <row r="16" spans="1:4" ht="14.25" thickBot="1" x14ac:dyDescent="0.25">
      <c r="A16" s="22"/>
      <c r="B16" s="25" t="s">
        <v>28</v>
      </c>
      <c r="C16" s="70"/>
      <c r="D16" s="73"/>
    </row>
    <row r="17" spans="1:4" ht="27" x14ac:dyDescent="0.2">
      <c r="A17" s="38" t="s">
        <v>21</v>
      </c>
      <c r="B17" s="39" t="s">
        <v>22</v>
      </c>
      <c r="C17" s="70" t="s">
        <v>23</v>
      </c>
      <c r="D17" s="72" t="s">
        <v>119</v>
      </c>
    </row>
    <row r="18" spans="1:4" ht="40.5" x14ac:dyDescent="0.2">
      <c r="A18" s="38" t="s">
        <v>50</v>
      </c>
      <c r="B18" s="39" t="s">
        <v>32</v>
      </c>
      <c r="C18" s="70" t="s">
        <v>34</v>
      </c>
      <c r="D18" s="72" t="s">
        <v>119</v>
      </c>
    </row>
    <row r="19" spans="1:4" ht="27" x14ac:dyDescent="0.2">
      <c r="A19" s="38" t="s">
        <v>51</v>
      </c>
      <c r="B19" s="39" t="s">
        <v>33</v>
      </c>
      <c r="C19" s="70" t="s">
        <v>61</v>
      </c>
      <c r="D19" s="72" t="s">
        <v>119</v>
      </c>
    </row>
    <row r="20" spans="1:4" ht="40.5" x14ac:dyDescent="0.2">
      <c r="A20" s="6" t="s">
        <v>52</v>
      </c>
      <c r="B20" s="7" t="s">
        <v>38</v>
      </c>
      <c r="C20" s="70" t="s">
        <v>39</v>
      </c>
      <c r="D20" s="72" t="s">
        <v>119</v>
      </c>
    </row>
    <row r="21" spans="1:4" ht="41.25" thickBot="1" x14ac:dyDescent="0.25">
      <c r="A21" s="38" t="s">
        <v>101</v>
      </c>
      <c r="B21" s="39" t="s">
        <v>102</v>
      </c>
      <c r="C21" s="70" t="s">
        <v>103</v>
      </c>
      <c r="D21" s="72" t="s">
        <v>120</v>
      </c>
    </row>
    <row r="22" spans="1:4" ht="14.25" thickBot="1" x14ac:dyDescent="0.25">
      <c r="A22" s="22"/>
      <c r="B22" s="25" t="s">
        <v>30</v>
      </c>
      <c r="C22" s="70"/>
      <c r="D22" s="73"/>
    </row>
    <row r="23" spans="1:4" ht="40.5" x14ac:dyDescent="0.2">
      <c r="A23" s="38" t="s">
        <v>24</v>
      </c>
      <c r="B23" s="39" t="s">
        <v>26</v>
      </c>
      <c r="C23" s="70" t="s">
        <v>62</v>
      </c>
      <c r="D23" s="72" t="s">
        <v>119</v>
      </c>
    </row>
    <row r="24" spans="1:4" ht="67.5" x14ac:dyDescent="0.2">
      <c r="A24" s="38" t="s">
        <v>25</v>
      </c>
      <c r="B24" s="39" t="s">
        <v>27</v>
      </c>
      <c r="C24" s="70" t="s">
        <v>66</v>
      </c>
      <c r="D24" s="72" t="s">
        <v>120</v>
      </c>
    </row>
    <row r="25" spans="1:4" ht="81" x14ac:dyDescent="0.2">
      <c r="A25" s="38" t="s">
        <v>53</v>
      </c>
      <c r="B25" s="39" t="s">
        <v>35</v>
      </c>
      <c r="C25" s="70" t="s">
        <v>67</v>
      </c>
      <c r="D25" s="72" t="s">
        <v>119</v>
      </c>
    </row>
    <row r="26" spans="1:4" ht="40.5" x14ac:dyDescent="0.2">
      <c r="A26" s="38" t="s">
        <v>104</v>
      </c>
      <c r="B26" s="39" t="s">
        <v>105</v>
      </c>
      <c r="C26" s="70" t="s">
        <v>106</v>
      </c>
      <c r="D26" s="72" t="s">
        <v>119</v>
      </c>
    </row>
    <row r="27" spans="1:4" ht="14.25" thickBot="1" x14ac:dyDescent="0.25">
      <c r="A27" s="40" t="s">
        <v>54</v>
      </c>
      <c r="B27" s="41" t="s">
        <v>46</v>
      </c>
      <c r="C27" s="71" t="s">
        <v>47</v>
      </c>
      <c r="D27" s="72" t="s">
        <v>120</v>
      </c>
    </row>
    <row r="28" spans="1:4" ht="40.5" x14ac:dyDescent="0.2">
      <c r="A28" s="38" t="s">
        <v>55</v>
      </c>
      <c r="B28" s="39" t="s">
        <v>45</v>
      </c>
      <c r="C28" s="70" t="s">
        <v>63</v>
      </c>
      <c r="D28" s="72" t="s">
        <v>119</v>
      </c>
    </row>
    <row r="29" spans="1:4" ht="40.5" x14ac:dyDescent="0.2">
      <c r="A29" s="38" t="s">
        <v>107</v>
      </c>
      <c r="B29" s="39" t="s">
        <v>108</v>
      </c>
      <c r="C29" s="70" t="s">
        <v>109</v>
      </c>
      <c r="D29" s="72" t="s">
        <v>120</v>
      </c>
    </row>
    <row r="30" spans="1:4" ht="27" x14ac:dyDescent="0.2">
      <c r="A30" s="38" t="s">
        <v>112</v>
      </c>
      <c r="B30" s="39" t="s">
        <v>110</v>
      </c>
      <c r="C30" s="70" t="s">
        <v>111</v>
      </c>
      <c r="D30" s="72" t="s">
        <v>120</v>
      </c>
    </row>
    <row r="31" spans="1:4" ht="41.25" thickBot="1" x14ac:dyDescent="0.25">
      <c r="A31" s="38" t="s">
        <v>113</v>
      </c>
      <c r="B31" s="39" t="s">
        <v>114</v>
      </c>
      <c r="C31" s="70" t="s">
        <v>115</v>
      </c>
      <c r="D31" s="72" t="s">
        <v>120</v>
      </c>
    </row>
    <row r="32" spans="1:4" ht="14.25" thickBot="1" x14ac:dyDescent="0.25">
      <c r="A32" s="22"/>
      <c r="B32" s="25" t="s">
        <v>36</v>
      </c>
      <c r="C32" s="70"/>
      <c r="D32" s="73"/>
    </row>
    <row r="33" spans="1:4" ht="67.5" x14ac:dyDescent="0.2">
      <c r="A33" s="1" t="s">
        <v>57</v>
      </c>
      <c r="B33" s="39" t="s">
        <v>37</v>
      </c>
      <c r="C33" s="70" t="s">
        <v>64</v>
      </c>
      <c r="D33" s="72" t="s">
        <v>119</v>
      </c>
    </row>
    <row r="34" spans="1:4" ht="27" x14ac:dyDescent="0.2">
      <c r="A34" s="1" t="s">
        <v>58</v>
      </c>
      <c r="B34" s="39" t="s">
        <v>40</v>
      </c>
      <c r="C34" s="70" t="s">
        <v>41</v>
      </c>
      <c r="D34" s="72" t="s">
        <v>119</v>
      </c>
    </row>
    <row r="35" spans="1:4" ht="148.5" x14ac:dyDescent="0.2">
      <c r="A35" s="6" t="s">
        <v>59</v>
      </c>
      <c r="B35" s="39" t="s">
        <v>48</v>
      </c>
      <c r="C35" s="70" t="s">
        <v>65</v>
      </c>
      <c r="D35" s="72" t="s">
        <v>120</v>
      </c>
    </row>
    <row r="36" spans="1:4" ht="68.25" thickBot="1" x14ac:dyDescent="0.25">
      <c r="A36" s="40" t="s">
        <v>116</v>
      </c>
      <c r="B36" s="41" t="s">
        <v>117</v>
      </c>
      <c r="C36" s="42" t="s">
        <v>118</v>
      </c>
      <c r="D36" s="74" t="s">
        <v>120</v>
      </c>
    </row>
    <row r="39" spans="1:4" x14ac:dyDescent="0.2">
      <c r="B39" s="51" t="s">
        <v>122</v>
      </c>
      <c r="C39" s="52">
        <v>55471.32</v>
      </c>
    </row>
    <row r="40" spans="1:4" x14ac:dyDescent="0.2">
      <c r="B40" s="53" t="s">
        <v>121</v>
      </c>
      <c r="C40" s="54">
        <v>1445.73</v>
      </c>
    </row>
    <row r="41" spans="1:4" x14ac:dyDescent="0.2">
      <c r="B41" s="55" t="s">
        <v>93</v>
      </c>
      <c r="C41" s="56">
        <f>SUM(C39:C40)</f>
        <v>56917.05</v>
      </c>
    </row>
  </sheetData>
  <mergeCells count="8">
    <mergeCell ref="A1:D1"/>
    <mergeCell ref="A2:D2"/>
    <mergeCell ref="A3:D3"/>
    <mergeCell ref="A5:D5"/>
    <mergeCell ref="A7:A8"/>
    <mergeCell ref="B7:B8"/>
    <mergeCell ref="C7:C8"/>
    <mergeCell ref="D7:D8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ANEXO 13</vt:lpstr>
      <vt:lpstr>JUST-ANEXO 13</vt:lpstr>
      <vt:lpstr>'ANEXO 13'!Área_de_impresión</vt:lpstr>
      <vt:lpstr>'ANEXO 13'!Títulos_a_imprimir</vt:lpstr>
      <vt:lpstr>'JUST-ANEXO 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Hugo</cp:lastModifiedBy>
  <cp:lastPrinted>2018-11-07T21:51:31Z</cp:lastPrinted>
  <dcterms:created xsi:type="dcterms:W3CDTF">2012-07-12T15:47:58Z</dcterms:created>
  <dcterms:modified xsi:type="dcterms:W3CDTF">2018-11-10T21:24:24Z</dcterms:modified>
</cp:coreProperties>
</file>